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5" windowWidth="15120" windowHeight="70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Лист1!$A$1:$E$77</definedName>
  </definedNames>
  <calcPr calcId="145621"/>
</workbook>
</file>

<file path=xl/calcChain.xml><?xml version="1.0" encoding="utf-8"?>
<calcChain xmlns="http://schemas.openxmlformats.org/spreadsheetml/2006/main">
  <c r="C65" i="1" l="1"/>
  <c r="D65" i="1"/>
  <c r="D37" i="1"/>
  <c r="D11" i="1"/>
  <c r="E17" i="1"/>
  <c r="E16" i="1"/>
  <c r="E21" i="1"/>
  <c r="E15" i="1"/>
  <c r="D67" i="1" l="1"/>
  <c r="C67" i="1"/>
  <c r="D69" i="1" l="1"/>
  <c r="C69" i="1"/>
  <c r="E72" i="1"/>
  <c r="E68" i="1"/>
  <c r="E28" i="1"/>
  <c r="E30" i="1"/>
  <c r="E10" i="1" l="1"/>
  <c r="E12" i="1"/>
  <c r="E13" i="1"/>
  <c r="E14" i="1"/>
  <c r="E18" i="1"/>
  <c r="E19" i="1"/>
  <c r="E20" i="1"/>
  <c r="E22" i="1"/>
  <c r="E24" i="1"/>
  <c r="E25" i="1"/>
  <c r="E26" i="1"/>
  <c r="E29" i="1"/>
  <c r="E31" i="1"/>
  <c r="E32" i="1"/>
  <c r="E34" i="1"/>
  <c r="E35" i="1"/>
  <c r="E36" i="1"/>
  <c r="E40" i="1"/>
  <c r="E41" i="1"/>
  <c r="E42" i="1"/>
  <c r="E43" i="1"/>
  <c r="E44" i="1"/>
  <c r="E45" i="1"/>
  <c r="E46" i="1"/>
  <c r="E47" i="1"/>
  <c r="E48" i="1"/>
  <c r="E49" i="1"/>
  <c r="E50" i="1"/>
  <c r="E52" i="1"/>
  <c r="E53" i="1"/>
  <c r="E54" i="1"/>
  <c r="E55" i="1"/>
  <c r="E56" i="1"/>
  <c r="E57" i="1"/>
  <c r="E58" i="1"/>
  <c r="E59" i="1"/>
  <c r="E60" i="1"/>
  <c r="E62" i="1"/>
  <c r="E63" i="1"/>
  <c r="E64" i="1"/>
  <c r="E70" i="1"/>
  <c r="E71" i="1"/>
  <c r="D61" i="1" l="1"/>
  <c r="D51" i="1"/>
  <c r="D39" i="1"/>
  <c r="D33" i="1"/>
  <c r="C61" i="1"/>
  <c r="D23" i="1"/>
  <c r="D8" i="1" s="1"/>
  <c r="D7" i="1" s="1"/>
  <c r="C23" i="1"/>
  <c r="C33" i="1"/>
  <c r="D27" i="1"/>
  <c r="C27" i="1"/>
  <c r="E23" i="1" l="1"/>
  <c r="E61" i="1"/>
  <c r="E27" i="1"/>
  <c r="E33" i="1"/>
  <c r="C11" i="1" l="1"/>
  <c r="C8" i="1" s="1"/>
  <c r="E11" i="1" l="1"/>
  <c r="E67" i="1" l="1"/>
  <c r="C51" i="1"/>
  <c r="E51" i="1" s="1"/>
  <c r="E69" i="1"/>
  <c r="E65" i="1" l="1"/>
  <c r="C39" i="1" l="1"/>
  <c r="E39" i="1" s="1"/>
  <c r="C75" i="1" l="1"/>
  <c r="E8" i="1" l="1"/>
  <c r="C37" i="1"/>
  <c r="E37" i="1" s="1"/>
  <c r="C7" i="1" l="1"/>
  <c r="E7" i="1" s="1"/>
</calcChain>
</file>

<file path=xl/sharedStrings.xml><?xml version="1.0" encoding="utf-8"?>
<sst xmlns="http://schemas.openxmlformats.org/spreadsheetml/2006/main" count="127" uniqueCount="114">
  <si>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</si>
  <si>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</si>
  <si>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</si>
  <si>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</si>
  <si>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</si>
  <si>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</si>
  <si>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0440075770</t>
  </si>
  <si>
    <t>1230074920</t>
  </si>
  <si>
    <t>2250075180</t>
  </si>
  <si>
    <t>9170051180</t>
  </si>
  <si>
    <t>9170074290</t>
  </si>
  <si>
    <t>9170074670</t>
  </si>
  <si>
    <t>9170075140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</si>
  <si>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</si>
  <si>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9170076040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</si>
  <si>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</si>
  <si>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</si>
  <si>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</si>
  <si>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</si>
  <si>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</si>
  <si>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</si>
  <si>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</si>
  <si>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</si>
  <si>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</si>
  <si>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</si>
  <si>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</si>
  <si>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0360001510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</si>
  <si>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</si>
  <si>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0370075130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</si>
  <si>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</si>
  <si>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</si>
  <si>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</si>
  <si>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Субвенция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</si>
  <si>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</si>
  <si>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</si>
  <si>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</si>
  <si>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</si>
  <si>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</si>
  <si>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</si>
  <si>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</si>
  <si>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Отдел культуры администрации Северо-Енисейского района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</si>
  <si>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</si>
  <si>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Итого МБТ: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</si>
  <si>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</si>
  <si>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</si>
  <si>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</si>
  <si>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</si>
  <si>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</si>
  <si>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0380006400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</si>
  <si>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</si>
  <si>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</si>
  <si>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тел. 8 (39160) 21-1-61</t>
  </si>
  <si>
    <t>0240010480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</si>
  <si>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</si>
  <si>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</si>
  <si>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</si>
  <si>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0820010490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</si>
  <si>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</si>
  <si>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</si>
  <si>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</si>
  <si>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</si>
  <si>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</si>
  <si>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9170051200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</si>
  <si>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</si>
  <si>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</si>
  <si>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</si>
  <si>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</si>
  <si>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</si>
  <si>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</si>
  <si>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9170075190</t>
  </si>
  <si>
    <t>Иные межбюджетные трансферты  всего: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</si>
  <si>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</si>
  <si>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0810077450</t>
  </si>
  <si>
    <t>0820077450</t>
  </si>
  <si>
    <t>0510010210</t>
  </si>
  <si>
    <t>1670010210</t>
  </si>
  <si>
    <t>8410010210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</si>
  <si>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</si>
  <si>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2010010210</t>
  </si>
  <si>
    <t>0240010210</t>
  </si>
  <si>
    <t>0250010210</t>
  </si>
  <si>
    <t>0840010210</t>
  </si>
  <si>
    <t>0910010210</t>
  </si>
  <si>
    <t>0920010210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</si>
  <si>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</si>
  <si>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</si>
  <si>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</si>
  <si>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социальной защиты населения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</si>
  <si>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</si>
  <si>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Управление образование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</si>
  <si>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</si>
  <si>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</si>
  <si>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</si>
  <si>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08100774880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</si>
  <si>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</si>
  <si>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2110075870</t>
  </si>
  <si>
    <t>0240077440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</si>
  <si>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</si>
  <si>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0840077450</t>
  </si>
  <si>
    <t>Исполнитель: Корнилова Анна Владимировна</t>
  </si>
  <si>
    <t>Государственная 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</si>
  <si>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08100R5190</t>
  </si>
  <si>
    <t>Приложение к сведениям об исполнении бюджета  района
по состоянию на 01.04.2019</t>
  </si>
  <si>
    <t>Информация об исполнении субсидий, субвенций и иных межбюджетных трансфертов, 
имеющих целевое назначение по состоянию на 01.04.2019 год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</si>
  <si>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</si>
  <si>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</si>
  <si>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8410010390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</si>
  <si>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</si>
  <si>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16300R4970</t>
  </si>
  <si>
    <t>241F255550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</si>
  <si>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</si>
  <si>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</si>
  <si>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И.о. руководителя Финансового управления администрации
Северо-Енисейского района</t>
  </si>
  <si>
    <t>Т.В. Хурсанова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</si>
</sst>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/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165" fontId="8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165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165" fontId="9" fillId="0" borderId="1" xfId="0" applyNumberFormat="1" applyFont="1" applyBorder="1" applyAlignment="1" applyProtection="1">
      <alignment horizontal="center" vertical="center" wrapText="1"/>
    </xf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0" fontId="8" fillId="2" borderId="1" xfId="0" applyFont="1" applyFill="1" applyBorder="1" applyAlignment="1">
      <alignment horizontal="left" wrapText="1"/>
    </xf>
    <xf numFmtId="164" fontId="9" fillId="0" borderId="1" xfId="0" applyNumberFormat="1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9" fillId="2" borderId="0" xfId="0" applyFont="1" applyFill="1" applyAlignment="1">
      <alignment horizontal="right"/>
    </xf>
    <xf numFmtId="0" fontId="11" fillId="2" borderId="2" xfId="0" applyFont="1" applyFill="1" applyBorder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tabSelected="1" topLeftCell="A71" workbookViewId="0">
      <selection activeCell="D75" sqref="D75"/>
    </sheetView>
  </sheetViews>
  <sheetFormatPr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6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49" t="s">
        <v>102</v>
      </c>
      <c r="C1" s="50"/>
      <c r="D1" s="50"/>
      <c r="E1" s="50"/>
    </row>
    <row r="2" spans="1:14" x14ac:dyDescent="0.25">
      <c r="K2" s="8"/>
      <c r="L2" s="8"/>
      <c r="M2" s="8"/>
      <c r="N2" s="8"/>
    </row>
    <row r="3" spans="1:14" ht="12.75" customHeight="1" x14ac:dyDescent="0.25">
      <c r="A3" s="51" t="s">
        <v>103</v>
      </c>
      <c r="B3" s="51"/>
      <c r="C3" s="51"/>
      <c r="D3" s="51"/>
      <c r="E3" s="51"/>
      <c r="K3" s="8"/>
      <c r="L3" s="9"/>
      <c r="M3" s="9"/>
      <c r="N3" s="8"/>
    </row>
    <row r="4" spans="1:14" x14ac:dyDescent="0.25">
      <c r="A4" s="51"/>
      <c r="B4" s="51"/>
      <c r="C4" s="51"/>
      <c r="D4" s="51"/>
      <c r="E4" s="51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84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48" t="s">
        <v>42</v>
      </c>
      <c r="B7" s="48"/>
      <c r="C7" s="14">
        <f>C8+C37+C65</f>
        <v>659788.20000000007</v>
      </c>
      <c r="D7" s="14">
        <f>D8+D37+D65</f>
        <v>344599.6</v>
      </c>
      <c r="E7" s="14">
        <f>D7/C7*100</f>
        <v>52.228821309626326</v>
      </c>
      <c r="F7" s="26"/>
      <c r="G7" s="26"/>
      <c r="H7" s="3"/>
      <c r="K7" s="8"/>
      <c r="L7" s="10"/>
      <c r="M7" s="10"/>
      <c r="N7" s="8"/>
    </row>
    <row r="8" spans="1:14" ht="15.75" x14ac:dyDescent="0.25">
      <c r="A8" s="43" t="s">
        <v>15</v>
      </c>
      <c r="B8" s="43"/>
      <c r="C8" s="14">
        <f>C11+C23+C27+C33+C10</f>
        <v>261477.8</v>
      </c>
      <c r="D8" s="14">
        <f>D11+D23+D27+D33+D10</f>
        <v>212444.79999999999</v>
      </c>
      <c r="E8" s="14">
        <f t="shared" ref="E8:E34" si="0">D8/C8*100</f>
        <v>81.247738813773097</v>
      </c>
      <c r="F8" s="26"/>
      <c r="G8" s="26"/>
      <c r="H8" s="3"/>
      <c r="K8" s="8"/>
      <c r="L8" s="10"/>
      <c r="M8" s="10"/>
      <c r="N8" s="8"/>
    </row>
    <row r="9" spans="1:14" ht="15.75" x14ac:dyDescent="0.25">
      <c r="A9" s="47" t="s">
        <v>29</v>
      </c>
      <c r="B9" s="47"/>
      <c r="C9" s="21"/>
      <c r="D9" s="21"/>
      <c r="E9" s="23"/>
      <c r="F9" s="26"/>
      <c r="G9" s="3"/>
      <c r="H9" s="3"/>
      <c r="K9" s="8"/>
      <c r="L9" s="10"/>
      <c r="M9" s="10"/>
      <c r="N9" s="8"/>
    </row>
    <row r="10" spans="1:14" ht="78.75" x14ac:dyDescent="0.25">
      <c r="A10" s="32"/>
      <c r="B10" s="32" t="s">
        <v>41</v>
      </c>
      <c r="C10" s="22">
        <v>199999.3</v>
      </c>
      <c r="D10" s="22">
        <v>199999.3</v>
      </c>
      <c r="E10" s="23">
        <f t="shared" si="0"/>
        <v>100</v>
      </c>
      <c r="F10" s="26"/>
      <c r="G10" s="3"/>
      <c r="H10" s="3"/>
      <c r="K10" s="8"/>
      <c r="L10" s="10"/>
      <c r="M10" s="10"/>
      <c r="N10" s="8"/>
    </row>
    <row r="11" spans="1:14" ht="15.75" x14ac:dyDescent="0.25">
      <c r="A11" s="43" t="s">
        <v>85</v>
      </c>
      <c r="B11" s="43"/>
      <c r="C11" s="14">
        <f>SUM(C12:C22)</f>
        <v>37669.699999999997</v>
      </c>
      <c r="D11" s="14">
        <f>SUM(D12:D22)</f>
        <v>4650.7</v>
      </c>
      <c r="E11" s="14">
        <f t="shared" si="0"/>
        <v>12.345996915292663</v>
      </c>
      <c r="F11" s="2"/>
      <c r="G11" s="3"/>
      <c r="H11" s="3"/>
      <c r="K11" s="8"/>
      <c r="L11" s="10"/>
      <c r="M11" s="10"/>
      <c r="N11" s="8"/>
    </row>
    <row r="12" spans="1:14" ht="63" x14ac:dyDescent="0.25">
      <c r="A12" s="19" t="s">
        <v>74</v>
      </c>
      <c r="B12" s="20" t="s">
        <v>77</v>
      </c>
      <c r="C12" s="35">
        <v>105</v>
      </c>
      <c r="D12" s="35">
        <v>35</v>
      </c>
      <c r="E12" s="23">
        <f t="shared" si="0"/>
        <v>33.333333333333329</v>
      </c>
      <c r="F12" s="2"/>
      <c r="G12" s="3"/>
      <c r="H12" s="3"/>
      <c r="K12" s="8"/>
      <c r="L12" s="10"/>
      <c r="M12" s="10"/>
      <c r="N12" s="8"/>
    </row>
    <row r="13" spans="1:14" ht="63" x14ac:dyDescent="0.25">
      <c r="A13" s="15" t="s">
        <v>30</v>
      </c>
      <c r="B13" s="16" t="s">
        <v>44</v>
      </c>
      <c r="C13" s="22">
        <v>593.1</v>
      </c>
      <c r="D13" s="22">
        <v>0</v>
      </c>
      <c r="E13" s="23">
        <f t="shared" si="0"/>
        <v>0</v>
      </c>
      <c r="F13" s="2"/>
      <c r="G13" s="3"/>
    </row>
    <row r="14" spans="1:14" ht="63" x14ac:dyDescent="0.25">
      <c r="A14" s="15" t="s">
        <v>45</v>
      </c>
      <c r="B14" s="16" t="s">
        <v>31</v>
      </c>
      <c r="C14" s="22">
        <v>18960.8</v>
      </c>
      <c r="D14" s="22">
        <v>4297.3</v>
      </c>
      <c r="E14" s="23">
        <f t="shared" si="0"/>
        <v>22.664128095860935</v>
      </c>
      <c r="F14" s="2"/>
      <c r="G14" s="3"/>
    </row>
    <row r="15" spans="1:14" ht="63" x14ac:dyDescent="0.25">
      <c r="A15" s="15" t="s">
        <v>104</v>
      </c>
      <c r="B15" s="16" t="s">
        <v>105</v>
      </c>
      <c r="C15" s="22">
        <v>8303.9</v>
      </c>
      <c r="D15" s="22">
        <v>0</v>
      </c>
      <c r="E15" s="23">
        <f t="shared" si="0"/>
        <v>0</v>
      </c>
      <c r="F15" s="2"/>
      <c r="G15" s="3"/>
    </row>
    <row r="16" spans="1:14" ht="63" x14ac:dyDescent="0.25">
      <c r="A16" s="15" t="s">
        <v>108</v>
      </c>
      <c r="B16" s="16" t="s">
        <v>110</v>
      </c>
      <c r="C16" s="22">
        <v>4060.7</v>
      </c>
      <c r="D16" s="22">
        <v>0</v>
      </c>
      <c r="E16" s="23">
        <f t="shared" si="0"/>
        <v>0</v>
      </c>
      <c r="F16" s="2"/>
      <c r="G16" s="3"/>
    </row>
    <row r="17" spans="1:8" ht="63" x14ac:dyDescent="0.25">
      <c r="A17" s="15" t="s">
        <v>109</v>
      </c>
      <c r="B17" s="16" t="s">
        <v>111</v>
      </c>
      <c r="C17" s="22">
        <v>3150.6</v>
      </c>
      <c r="D17" s="22">
        <v>0</v>
      </c>
      <c r="E17" s="23">
        <f t="shared" si="0"/>
        <v>0</v>
      </c>
      <c r="F17" s="2"/>
      <c r="G17" s="3"/>
    </row>
    <row r="18" spans="1:8" ht="53.25" customHeight="1" x14ac:dyDescent="0.25">
      <c r="A18" s="15" t="s">
        <v>7</v>
      </c>
      <c r="B18" s="16" t="s">
        <v>43</v>
      </c>
      <c r="C18" s="22">
        <v>229.9</v>
      </c>
      <c r="D18" s="22">
        <v>0</v>
      </c>
      <c r="E18" s="23">
        <f t="shared" si="0"/>
        <v>0</v>
      </c>
      <c r="F18" s="2"/>
      <c r="G18" s="3"/>
    </row>
    <row r="19" spans="1:8" ht="63" x14ac:dyDescent="0.25">
      <c r="A19" s="19" t="s">
        <v>75</v>
      </c>
      <c r="B19" s="20" t="s">
        <v>77</v>
      </c>
      <c r="C19" s="35">
        <v>13.7</v>
      </c>
      <c r="D19" s="35">
        <v>4.3</v>
      </c>
      <c r="E19" s="23">
        <f t="shared" si="0"/>
        <v>31.386861313868614</v>
      </c>
      <c r="F19" s="2"/>
      <c r="G19" s="3"/>
    </row>
    <row r="20" spans="1:8" ht="63" x14ac:dyDescent="0.25">
      <c r="A20" s="19" t="s">
        <v>78</v>
      </c>
      <c r="B20" s="20" t="s">
        <v>77</v>
      </c>
      <c r="C20" s="35">
        <v>395.3</v>
      </c>
      <c r="D20" s="35">
        <v>131.69999999999999</v>
      </c>
      <c r="E20" s="23">
        <f t="shared" si="0"/>
        <v>33.316468504932963</v>
      </c>
      <c r="F20" s="2"/>
      <c r="G20" s="3"/>
    </row>
    <row r="21" spans="1:8" ht="47.25" x14ac:dyDescent="0.25">
      <c r="A21" s="19" t="s">
        <v>106</v>
      </c>
      <c r="B21" s="20" t="s">
        <v>107</v>
      </c>
      <c r="C21" s="35">
        <v>1309.5999999999999</v>
      </c>
      <c r="D21" s="35">
        <v>0</v>
      </c>
      <c r="E21" s="23">
        <f t="shared" si="0"/>
        <v>0</v>
      </c>
      <c r="F21" s="2"/>
      <c r="G21" s="3"/>
    </row>
    <row r="22" spans="1:8" ht="63" x14ac:dyDescent="0.25">
      <c r="A22" s="15" t="s">
        <v>76</v>
      </c>
      <c r="B22" s="16" t="s">
        <v>77</v>
      </c>
      <c r="C22" s="22">
        <v>547.1</v>
      </c>
      <c r="D22" s="22">
        <v>182.4</v>
      </c>
      <c r="E22" s="23">
        <f t="shared" si="0"/>
        <v>33.33942606470481</v>
      </c>
      <c r="F22" s="2"/>
      <c r="G22" s="3"/>
    </row>
    <row r="23" spans="1:8" ht="15.75" x14ac:dyDescent="0.25">
      <c r="A23" s="43" t="s">
        <v>86</v>
      </c>
      <c r="B23" s="43"/>
      <c r="C23" s="14">
        <f>SUM(C24:C26)</f>
        <v>12315</v>
      </c>
      <c r="D23" s="14">
        <f>SUM(D24:D26)</f>
        <v>4103.2</v>
      </c>
      <c r="E23" s="14">
        <f t="shared" si="0"/>
        <v>33.318717011774254</v>
      </c>
      <c r="F23" s="38"/>
      <c r="G23" s="38"/>
      <c r="H23" s="26"/>
    </row>
    <row r="24" spans="1:8" ht="63" x14ac:dyDescent="0.25">
      <c r="A24" s="15" t="s">
        <v>79</v>
      </c>
      <c r="B24" s="16" t="s">
        <v>77</v>
      </c>
      <c r="C24" s="22">
        <v>9637.7999999999993</v>
      </c>
      <c r="D24" s="22">
        <v>3210.8</v>
      </c>
      <c r="E24" s="23">
        <f t="shared" si="0"/>
        <v>33.314656871900226</v>
      </c>
      <c r="F24" s="38"/>
      <c r="G24" s="38"/>
      <c r="H24" s="26"/>
    </row>
    <row r="25" spans="1:8" ht="94.5" x14ac:dyDescent="0.25">
      <c r="A25" s="19" t="s">
        <v>52</v>
      </c>
      <c r="B25" s="20" t="s">
        <v>53</v>
      </c>
      <c r="C25" s="22">
        <v>2532.6999999999998</v>
      </c>
      <c r="D25" s="22">
        <v>844.2</v>
      </c>
      <c r="E25" s="23">
        <f t="shared" si="0"/>
        <v>33.332017214830032</v>
      </c>
      <c r="F25" s="2"/>
    </row>
    <row r="26" spans="1:8" ht="63" x14ac:dyDescent="0.25">
      <c r="A26" s="15" t="s">
        <v>80</v>
      </c>
      <c r="B26" s="16" t="s">
        <v>77</v>
      </c>
      <c r="C26" s="22">
        <v>144.5</v>
      </c>
      <c r="D26" s="22">
        <v>48.2</v>
      </c>
      <c r="E26" s="23">
        <f t="shared" si="0"/>
        <v>33.356401384083043</v>
      </c>
      <c r="F26" s="2"/>
    </row>
    <row r="27" spans="1:8" ht="15.75" x14ac:dyDescent="0.25">
      <c r="A27" s="43" t="s">
        <v>40</v>
      </c>
      <c r="B27" s="43"/>
      <c r="C27" s="14">
        <f>SUM(C28:C32)</f>
        <v>10677</v>
      </c>
      <c r="D27" s="14">
        <f>SUM(D28:D32)</f>
        <v>3508.3999999999996</v>
      </c>
      <c r="E27" s="14">
        <f t="shared" si="0"/>
        <v>32.859417439355617</v>
      </c>
      <c r="F27" s="38"/>
      <c r="G27" s="38"/>
      <c r="H27" s="4"/>
    </row>
    <row r="28" spans="1:8" ht="47.25" x14ac:dyDescent="0.25">
      <c r="A28" s="15" t="s">
        <v>54</v>
      </c>
      <c r="B28" s="16" t="s">
        <v>55</v>
      </c>
      <c r="C28" s="22">
        <v>2202.3000000000002</v>
      </c>
      <c r="D28" s="22">
        <v>734.1</v>
      </c>
      <c r="E28" s="23">
        <f t="shared" si="0"/>
        <v>33.333333333333329</v>
      </c>
      <c r="F28" s="28"/>
    </row>
    <row r="29" spans="1:8" ht="47.25" x14ac:dyDescent="0.25">
      <c r="A29" s="15" t="s">
        <v>101</v>
      </c>
      <c r="B29" s="16" t="s">
        <v>100</v>
      </c>
      <c r="C29" s="31">
        <v>24.3</v>
      </c>
      <c r="D29" s="31">
        <v>0</v>
      </c>
      <c r="E29" s="23">
        <f t="shared" si="0"/>
        <v>0</v>
      </c>
      <c r="F29" s="28"/>
    </row>
    <row r="30" spans="1:8" ht="47.25" x14ac:dyDescent="0.25">
      <c r="A30" s="15" t="s">
        <v>56</v>
      </c>
      <c r="B30" s="16" t="s">
        <v>55</v>
      </c>
      <c r="C30" s="22">
        <v>7207.9</v>
      </c>
      <c r="D30" s="22">
        <v>2402.6</v>
      </c>
      <c r="E30" s="23">
        <f t="shared" si="0"/>
        <v>33.332870877786874</v>
      </c>
      <c r="F30" s="2"/>
    </row>
    <row r="31" spans="1:8" ht="63" x14ac:dyDescent="0.25">
      <c r="A31" s="15" t="s">
        <v>93</v>
      </c>
      <c r="B31" s="40" t="s">
        <v>94</v>
      </c>
      <c r="C31" s="22">
        <v>106.8</v>
      </c>
      <c r="D31" s="22">
        <v>0</v>
      </c>
      <c r="E31" s="23">
        <f t="shared" si="0"/>
        <v>0</v>
      </c>
      <c r="F31" s="2"/>
    </row>
    <row r="32" spans="1:8" ht="51" customHeight="1" x14ac:dyDescent="0.25">
      <c r="A32" s="15" t="s">
        <v>81</v>
      </c>
      <c r="B32" s="34" t="s">
        <v>77</v>
      </c>
      <c r="C32" s="22">
        <v>1135.7</v>
      </c>
      <c r="D32" s="22">
        <v>371.7</v>
      </c>
      <c r="E32" s="23">
        <f t="shared" si="0"/>
        <v>32.728713568724132</v>
      </c>
      <c r="F32" s="2"/>
    </row>
    <row r="33" spans="1:8" ht="15.75" x14ac:dyDescent="0.25">
      <c r="A33" s="43" t="s">
        <v>88</v>
      </c>
      <c r="B33" s="43"/>
      <c r="C33" s="24">
        <f>SUM(C34:C36)</f>
        <v>816.8</v>
      </c>
      <c r="D33" s="24">
        <f>SUM(D34:D36)</f>
        <v>183.20000000000002</v>
      </c>
      <c r="E33" s="14">
        <f t="shared" si="0"/>
        <v>22.428991185112636</v>
      </c>
      <c r="F33" s="37"/>
    </row>
    <row r="34" spans="1:8" ht="63" x14ac:dyDescent="0.25">
      <c r="A34" s="15" t="s">
        <v>82</v>
      </c>
      <c r="B34" s="32" t="s">
        <v>77</v>
      </c>
      <c r="C34" s="22">
        <v>479.6</v>
      </c>
      <c r="D34" s="22">
        <v>159.9</v>
      </c>
      <c r="E34" s="23">
        <f t="shared" si="0"/>
        <v>33.340283569641365</v>
      </c>
      <c r="F34" s="37"/>
    </row>
    <row r="35" spans="1:8" ht="63" x14ac:dyDescent="0.25">
      <c r="A35" s="19" t="s">
        <v>83</v>
      </c>
      <c r="B35" s="20" t="s">
        <v>77</v>
      </c>
      <c r="C35" s="35">
        <v>70</v>
      </c>
      <c r="D35" s="35">
        <v>23.3</v>
      </c>
      <c r="E35" s="23">
        <f t="shared" ref="E35:E72" si="1">D35/C35*100</f>
        <v>33.285714285714285</v>
      </c>
      <c r="F35" s="2"/>
    </row>
    <row r="36" spans="1:8" ht="47.25" x14ac:dyDescent="0.25">
      <c r="A36" s="15" t="s">
        <v>16</v>
      </c>
      <c r="B36" s="32" t="s">
        <v>33</v>
      </c>
      <c r="C36" s="22">
        <v>267.2</v>
      </c>
      <c r="D36" s="22">
        <v>0</v>
      </c>
      <c r="E36" s="23">
        <f t="shared" si="1"/>
        <v>0</v>
      </c>
      <c r="F36" s="2"/>
    </row>
    <row r="37" spans="1:8" ht="15.75" x14ac:dyDescent="0.25">
      <c r="A37" s="43" t="s">
        <v>17</v>
      </c>
      <c r="B37" s="43"/>
      <c r="C37" s="14">
        <f>C39+C51+C61</f>
        <v>393855.80000000005</v>
      </c>
      <c r="D37" s="14">
        <f>D39+D51+D61</f>
        <v>130762.49999999999</v>
      </c>
      <c r="E37" s="14">
        <f t="shared" si="1"/>
        <v>33.200602860234625</v>
      </c>
      <c r="F37" s="6"/>
    </row>
    <row r="38" spans="1:8" ht="15.75" x14ac:dyDescent="0.25">
      <c r="A38" s="47" t="s">
        <v>91</v>
      </c>
      <c r="B38" s="47"/>
      <c r="C38" s="23"/>
      <c r="D38" s="23"/>
      <c r="E38" s="23"/>
      <c r="F38" s="2"/>
      <c r="G38" s="3"/>
    </row>
    <row r="39" spans="1:8" ht="15.75" x14ac:dyDescent="0.25">
      <c r="A39" s="43" t="s">
        <v>85</v>
      </c>
      <c r="B39" s="43"/>
      <c r="C39" s="14">
        <f>SUM(C40:C50)</f>
        <v>109371.60000000002</v>
      </c>
      <c r="D39" s="14">
        <f>SUM(D40:D50)</f>
        <v>81309.099999999991</v>
      </c>
      <c r="E39" s="14">
        <f t="shared" si="1"/>
        <v>74.342059547451058</v>
      </c>
      <c r="F39" s="36"/>
      <c r="G39" s="36"/>
      <c r="H39" s="27"/>
    </row>
    <row r="40" spans="1:8" ht="78.75" x14ac:dyDescent="0.25">
      <c r="A40" s="15" t="s">
        <v>5</v>
      </c>
      <c r="B40" s="16" t="s">
        <v>34</v>
      </c>
      <c r="C40" s="22">
        <v>96520.6</v>
      </c>
      <c r="D40" s="22">
        <v>80000</v>
      </c>
      <c r="E40" s="23">
        <f t="shared" si="1"/>
        <v>82.883861061783691</v>
      </c>
      <c r="F40" s="2"/>
    </row>
    <row r="41" spans="1:8" ht="96.75" customHeight="1" x14ac:dyDescent="0.25">
      <c r="A41" s="15" t="s">
        <v>6</v>
      </c>
      <c r="B41" s="16" t="s">
        <v>46</v>
      </c>
      <c r="C41" s="22">
        <v>5094.3</v>
      </c>
      <c r="D41" s="22">
        <v>815</v>
      </c>
      <c r="E41" s="23">
        <f t="shared" si="1"/>
        <v>15.998272579157097</v>
      </c>
    </row>
    <row r="42" spans="1:8" ht="78.75" x14ac:dyDescent="0.25">
      <c r="A42" s="15" t="s">
        <v>95</v>
      </c>
      <c r="B42" s="16" t="s">
        <v>32</v>
      </c>
      <c r="C42" s="22">
        <v>4252.1000000000004</v>
      </c>
      <c r="D42" s="22">
        <v>0</v>
      </c>
      <c r="E42" s="23">
        <f t="shared" si="1"/>
        <v>0</v>
      </c>
    </row>
    <row r="43" spans="1:8" ht="86.25" customHeight="1" x14ac:dyDescent="0.25">
      <c r="A43" s="15" t="s">
        <v>8</v>
      </c>
      <c r="B43" s="16" t="s">
        <v>64</v>
      </c>
      <c r="C43" s="22">
        <v>721</v>
      </c>
      <c r="D43" s="22">
        <v>0</v>
      </c>
      <c r="E43" s="23">
        <f t="shared" si="1"/>
        <v>0</v>
      </c>
    </row>
    <row r="44" spans="1:8" ht="47.25" x14ac:dyDescent="0.25">
      <c r="A44" s="15" t="s">
        <v>9</v>
      </c>
      <c r="B44" s="17" t="s">
        <v>60</v>
      </c>
      <c r="C44" s="22">
        <v>542.4</v>
      </c>
      <c r="D44" s="41">
        <v>79.900000000000006</v>
      </c>
      <c r="E44" s="23">
        <f t="shared" si="1"/>
        <v>14.730825958702068</v>
      </c>
    </row>
    <row r="45" spans="1:8" ht="47.25" x14ac:dyDescent="0.25">
      <c r="A45" s="15" t="s">
        <v>62</v>
      </c>
      <c r="B45" s="16" t="s">
        <v>63</v>
      </c>
      <c r="C45" s="22">
        <v>8.6</v>
      </c>
      <c r="D45" s="22">
        <v>0</v>
      </c>
      <c r="E45" s="23">
        <f t="shared" si="1"/>
        <v>0</v>
      </c>
    </row>
    <row r="46" spans="1:8" ht="78.75" x14ac:dyDescent="0.25">
      <c r="A46" s="15" t="s">
        <v>10</v>
      </c>
      <c r="B46" s="16" t="s">
        <v>35</v>
      </c>
      <c r="C46" s="22">
        <v>31.1</v>
      </c>
      <c r="D46" s="22">
        <v>2</v>
      </c>
      <c r="E46" s="23">
        <f t="shared" si="1"/>
        <v>6.430868167202572</v>
      </c>
    </row>
    <row r="47" spans="1:8" ht="78.75" x14ac:dyDescent="0.25">
      <c r="A47" s="15" t="s">
        <v>11</v>
      </c>
      <c r="B47" s="16" t="s">
        <v>61</v>
      </c>
      <c r="C47" s="22">
        <v>826.8</v>
      </c>
      <c r="D47" s="22">
        <v>178.9</v>
      </c>
      <c r="E47" s="23">
        <f t="shared" si="1"/>
        <v>21.637639090469282</v>
      </c>
    </row>
    <row r="48" spans="1:8" ht="47.25" x14ac:dyDescent="0.25">
      <c r="A48" s="15" t="s">
        <v>12</v>
      </c>
      <c r="B48" s="17" t="s">
        <v>13</v>
      </c>
      <c r="C48" s="22">
        <v>102.4</v>
      </c>
      <c r="D48" s="22">
        <v>14.8</v>
      </c>
      <c r="E48" s="23">
        <f t="shared" si="1"/>
        <v>14.453125</v>
      </c>
    </row>
    <row r="49" spans="1:5" ht="63" x14ac:dyDescent="0.25">
      <c r="A49" s="15" t="s">
        <v>69</v>
      </c>
      <c r="B49" s="16" t="s">
        <v>36</v>
      </c>
      <c r="C49" s="22">
        <v>451.7</v>
      </c>
      <c r="D49" s="22">
        <v>72.599999999999994</v>
      </c>
      <c r="E49" s="23">
        <f t="shared" si="1"/>
        <v>16.072614567190612</v>
      </c>
    </row>
    <row r="50" spans="1:5" ht="63" x14ac:dyDescent="0.25">
      <c r="A50" s="15" t="s">
        <v>14</v>
      </c>
      <c r="B50" s="16" t="s">
        <v>47</v>
      </c>
      <c r="C50" s="22">
        <v>820.6</v>
      </c>
      <c r="D50" s="22">
        <v>145.9</v>
      </c>
      <c r="E50" s="23">
        <f t="shared" si="1"/>
        <v>17.779673409700219</v>
      </c>
    </row>
    <row r="51" spans="1:5" ht="15.75" x14ac:dyDescent="0.25">
      <c r="A51" s="43" t="s">
        <v>86</v>
      </c>
      <c r="B51" s="43"/>
      <c r="C51" s="25">
        <f>SUM(C52:C60)</f>
        <v>243887</v>
      </c>
      <c r="D51" s="25">
        <f>SUM(D52:D60)</f>
        <v>41526.699999999997</v>
      </c>
      <c r="E51" s="14">
        <f t="shared" si="1"/>
        <v>17.027024810670515</v>
      </c>
    </row>
    <row r="52" spans="1:5" ht="65.25" customHeight="1" x14ac:dyDescent="0.25">
      <c r="A52" s="15" t="s">
        <v>18</v>
      </c>
      <c r="B52" s="16" t="s">
        <v>57</v>
      </c>
      <c r="C52" s="22">
        <v>5528.6</v>
      </c>
      <c r="D52" s="22">
        <v>1323.3</v>
      </c>
      <c r="E52" s="23">
        <f t="shared" si="1"/>
        <v>23.93553521687226</v>
      </c>
    </row>
    <row r="53" spans="1:5" ht="48" customHeight="1" x14ac:dyDescent="0.25">
      <c r="A53" s="15" t="s">
        <v>58</v>
      </c>
      <c r="B53" s="16" t="s">
        <v>59</v>
      </c>
      <c r="C53" s="22">
        <v>3197.8</v>
      </c>
      <c r="D53" s="22">
        <v>0</v>
      </c>
      <c r="E53" s="23">
        <f t="shared" si="1"/>
        <v>0</v>
      </c>
    </row>
    <row r="54" spans="1:5" ht="141.75" x14ac:dyDescent="0.25">
      <c r="A54" s="15" t="s">
        <v>19</v>
      </c>
      <c r="B54" s="20" t="s">
        <v>65</v>
      </c>
      <c r="C54" s="22">
        <v>30166.7</v>
      </c>
      <c r="D54" s="22">
        <v>5482.7</v>
      </c>
      <c r="E54" s="23">
        <f t="shared" si="1"/>
        <v>18.174676050081711</v>
      </c>
    </row>
    <row r="55" spans="1:5" ht="141.75" x14ac:dyDescent="0.25">
      <c r="A55" s="15" t="s">
        <v>20</v>
      </c>
      <c r="B55" s="20" t="s">
        <v>37</v>
      </c>
      <c r="C55" s="22">
        <v>27585.3</v>
      </c>
      <c r="D55" s="22">
        <v>3871.5</v>
      </c>
      <c r="E55" s="23">
        <f t="shared" si="1"/>
        <v>14.034648889082229</v>
      </c>
    </row>
    <row r="56" spans="1:5" ht="97.5" customHeight="1" x14ac:dyDescent="0.25">
      <c r="A56" s="15" t="s">
        <v>21</v>
      </c>
      <c r="B56" s="20" t="s">
        <v>66</v>
      </c>
      <c r="C56" s="22">
        <v>165.8</v>
      </c>
      <c r="D56" s="22">
        <v>42.4</v>
      </c>
      <c r="E56" s="23">
        <f t="shared" si="1"/>
        <v>25.572979493365501</v>
      </c>
    </row>
    <row r="57" spans="1:5" ht="65.25" customHeight="1" x14ac:dyDescent="0.25">
      <c r="A57" s="15" t="s">
        <v>22</v>
      </c>
      <c r="B57" s="20" t="s">
        <v>38</v>
      </c>
      <c r="C57" s="22">
        <v>1854.2</v>
      </c>
      <c r="D57" s="41">
        <v>262.10000000000002</v>
      </c>
      <c r="E57" s="23">
        <f t="shared" si="1"/>
        <v>14.135476216157913</v>
      </c>
    </row>
    <row r="58" spans="1:5" ht="141.75" x14ac:dyDescent="0.25">
      <c r="A58" s="15" t="s">
        <v>23</v>
      </c>
      <c r="B58" s="20" t="s">
        <v>39</v>
      </c>
      <c r="C58" s="22">
        <v>121919.2</v>
      </c>
      <c r="D58" s="22">
        <v>20640.5</v>
      </c>
      <c r="E58" s="23">
        <f t="shared" si="1"/>
        <v>16.929655050229989</v>
      </c>
    </row>
    <row r="59" spans="1:5" ht="141.75" x14ac:dyDescent="0.25">
      <c r="A59" s="15" t="s">
        <v>24</v>
      </c>
      <c r="B59" s="20" t="s">
        <v>67</v>
      </c>
      <c r="C59" s="22">
        <v>50977.7</v>
      </c>
      <c r="D59" s="22">
        <v>9515.6</v>
      </c>
      <c r="E59" s="23">
        <f t="shared" si="1"/>
        <v>18.666201103619819</v>
      </c>
    </row>
    <row r="60" spans="1:5" ht="69" customHeight="1" x14ac:dyDescent="0.25">
      <c r="A60" s="15" t="s">
        <v>25</v>
      </c>
      <c r="B60" s="20" t="s">
        <v>68</v>
      </c>
      <c r="C60" s="22">
        <v>2491.6999999999998</v>
      </c>
      <c r="D60" s="22">
        <v>388.6</v>
      </c>
      <c r="E60" s="23">
        <f t="shared" si="1"/>
        <v>15.595777982903241</v>
      </c>
    </row>
    <row r="61" spans="1:5" ht="15.75" x14ac:dyDescent="0.25">
      <c r="A61" s="43" t="s">
        <v>87</v>
      </c>
      <c r="B61" s="43"/>
      <c r="C61" s="25">
        <f>SUM(C62:C64)</f>
        <v>40597.199999999997</v>
      </c>
      <c r="D61" s="25">
        <f>SUM(D62:D64)</f>
        <v>7926.7</v>
      </c>
      <c r="E61" s="14">
        <f t="shared" si="1"/>
        <v>19.525238193767059</v>
      </c>
    </row>
    <row r="62" spans="1:5" ht="126" x14ac:dyDescent="0.25">
      <c r="A62" s="15" t="s">
        <v>26</v>
      </c>
      <c r="B62" s="20" t="s">
        <v>50</v>
      </c>
      <c r="C62" s="33">
        <v>32527.1</v>
      </c>
      <c r="D62" s="33">
        <v>6409.5</v>
      </c>
      <c r="E62" s="23">
        <f t="shared" si="1"/>
        <v>19.705107433493918</v>
      </c>
    </row>
    <row r="63" spans="1:5" ht="94.5" x14ac:dyDescent="0.25">
      <c r="A63" s="15" t="s">
        <v>28</v>
      </c>
      <c r="B63" s="20" t="s">
        <v>49</v>
      </c>
      <c r="C63" s="33">
        <v>7782.1</v>
      </c>
      <c r="D63" s="33">
        <v>1517.2</v>
      </c>
      <c r="E63" s="23">
        <f t="shared" si="1"/>
        <v>19.496022924403437</v>
      </c>
    </row>
    <row r="64" spans="1:5" ht="94.5" x14ac:dyDescent="0.25">
      <c r="A64" s="15" t="s">
        <v>48</v>
      </c>
      <c r="B64" s="20" t="s">
        <v>27</v>
      </c>
      <c r="C64" s="22">
        <v>288</v>
      </c>
      <c r="D64" s="22">
        <v>0</v>
      </c>
      <c r="E64" s="23">
        <f t="shared" si="1"/>
        <v>0</v>
      </c>
    </row>
    <row r="65" spans="1:6" ht="15.75" x14ac:dyDescent="0.25">
      <c r="A65" s="43" t="s">
        <v>70</v>
      </c>
      <c r="B65" s="43"/>
      <c r="C65" s="24">
        <f>C69+C67</f>
        <v>4454.6000000000004</v>
      </c>
      <c r="D65" s="24">
        <f>D69+D67</f>
        <v>1392.3</v>
      </c>
      <c r="E65" s="14">
        <f t="shared" si="1"/>
        <v>31.255331567368561</v>
      </c>
    </row>
    <row r="66" spans="1:6" ht="15.75" x14ac:dyDescent="0.25">
      <c r="A66" s="47" t="s">
        <v>92</v>
      </c>
      <c r="B66" s="47"/>
      <c r="C66" s="22"/>
      <c r="D66" s="22"/>
      <c r="E66" s="23"/>
    </row>
    <row r="67" spans="1:6" ht="15.75" x14ac:dyDescent="0.25">
      <c r="A67" s="43" t="s">
        <v>89</v>
      </c>
      <c r="B67" s="43"/>
      <c r="C67" s="24">
        <f>C68</f>
        <v>2902.6</v>
      </c>
      <c r="D67" s="24">
        <f>D68</f>
        <v>1164</v>
      </c>
      <c r="E67" s="14">
        <f t="shared" si="1"/>
        <v>40.101977537380279</v>
      </c>
    </row>
    <row r="68" spans="1:6" ht="94.5" x14ac:dyDescent="0.25">
      <c r="A68" s="15" t="s">
        <v>96</v>
      </c>
      <c r="B68" s="39" t="s">
        <v>97</v>
      </c>
      <c r="C68" s="22">
        <v>2902.6</v>
      </c>
      <c r="D68" s="22">
        <v>1164</v>
      </c>
      <c r="E68" s="23">
        <f t="shared" si="1"/>
        <v>40.101977537380279</v>
      </c>
    </row>
    <row r="69" spans="1:6" ht="15.75" x14ac:dyDescent="0.25">
      <c r="A69" s="43" t="s">
        <v>90</v>
      </c>
      <c r="B69" s="43"/>
      <c r="C69" s="24">
        <f>C70+C71+C72</f>
        <v>1552</v>
      </c>
      <c r="D69" s="24">
        <f>D70+D71+D72</f>
        <v>228.29999999999998</v>
      </c>
      <c r="E69" s="14">
        <f t="shared" si="1"/>
        <v>14.71005154639175</v>
      </c>
    </row>
    <row r="70" spans="1:6" ht="63" x14ac:dyDescent="0.25">
      <c r="A70" s="15" t="s">
        <v>72</v>
      </c>
      <c r="B70" s="32" t="s">
        <v>71</v>
      </c>
      <c r="C70" s="22">
        <v>1403.4</v>
      </c>
      <c r="D70" s="22">
        <v>79.7</v>
      </c>
      <c r="E70" s="23">
        <f t="shared" si="1"/>
        <v>5.6790651275473847</v>
      </c>
    </row>
    <row r="71" spans="1:6" ht="63" x14ac:dyDescent="0.25">
      <c r="A71" s="15" t="s">
        <v>73</v>
      </c>
      <c r="B71" s="32" t="s">
        <v>71</v>
      </c>
      <c r="C71" s="22">
        <v>60</v>
      </c>
      <c r="D71" s="22">
        <v>60</v>
      </c>
      <c r="E71" s="23">
        <f t="shared" si="1"/>
        <v>100</v>
      </c>
    </row>
    <row r="72" spans="1:6" ht="63" x14ac:dyDescent="0.25">
      <c r="A72" s="15" t="s">
        <v>98</v>
      </c>
      <c r="B72" s="39" t="s">
        <v>71</v>
      </c>
      <c r="C72" s="22">
        <v>88.6</v>
      </c>
      <c r="D72" s="22">
        <v>88.6</v>
      </c>
      <c r="E72" s="23">
        <f t="shared" si="1"/>
        <v>100</v>
      </c>
    </row>
    <row r="73" spans="1:6" ht="12.75" hidden="1" customHeight="1" x14ac:dyDescent="0.25">
      <c r="A73" s="45" t="s">
        <v>112</v>
      </c>
      <c r="B73" s="45"/>
      <c r="C73" s="18"/>
      <c r="D73" s="18"/>
      <c r="E73" s="18"/>
    </row>
    <row r="74" spans="1:6" ht="40.5" customHeight="1" x14ac:dyDescent="0.25">
      <c r="A74" s="46"/>
      <c r="B74" s="46"/>
      <c r="C74" s="29"/>
      <c r="D74" s="44" t="s">
        <v>113</v>
      </c>
      <c r="E74" s="44"/>
      <c r="F74" s="4"/>
    </row>
    <row r="75" spans="1:6" ht="3" customHeight="1" x14ac:dyDescent="0.25">
      <c r="A75" s="5"/>
      <c r="B75" s="5"/>
      <c r="C75" s="29" t="e">
        <f>C73-#REF!</f>
        <v>#REF!</v>
      </c>
      <c r="D75" s="5"/>
      <c r="E75" s="5"/>
    </row>
    <row r="76" spans="1:6" ht="15.75" x14ac:dyDescent="0.25">
      <c r="A76" s="42" t="s">
        <v>99</v>
      </c>
      <c r="B76" s="42"/>
      <c r="C76" s="29"/>
      <c r="D76" s="29"/>
    </row>
    <row r="77" spans="1:6" ht="11.25" customHeight="1" x14ac:dyDescent="0.25">
      <c r="A77" s="7" t="s">
        <v>51</v>
      </c>
      <c r="B77" s="7"/>
      <c r="C77" s="29"/>
    </row>
    <row r="79" spans="1:6" x14ac:dyDescent="0.25">
      <c r="D79" s="30"/>
    </row>
  </sheetData>
  <mergeCells count="21">
    <mergeCell ref="B1:E1"/>
    <mergeCell ref="A3:E4"/>
    <mergeCell ref="A8:B8"/>
    <mergeCell ref="A9:B9"/>
    <mergeCell ref="A11:B11"/>
    <mergeCell ref="A23:B23"/>
    <mergeCell ref="A7:B7"/>
    <mergeCell ref="A27:B27"/>
    <mergeCell ref="A37:B37"/>
    <mergeCell ref="A38:B38"/>
    <mergeCell ref="A33:B33"/>
    <mergeCell ref="A76:B76"/>
    <mergeCell ref="A39:B39"/>
    <mergeCell ref="D74:E74"/>
    <mergeCell ref="A51:B51"/>
    <mergeCell ref="A61:B61"/>
    <mergeCell ref="A73:B74"/>
    <mergeCell ref="A65:B65"/>
    <mergeCell ref="A66:B66"/>
    <mergeCell ref="A69:B69"/>
    <mergeCell ref="A67:B67"/>
  </mergeCells>
  <pageMargins left="0.70866141732283472" right="0.70866141732283472" top="0.74803149606299213" bottom="0.74803149606299213" header="0.31496062992125984" footer="0.31496062992125984"/>
  <pageSetup paperSize="9" scale="52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2019-04-17T05:48:26Z</dcterms:modified>
</cp:coreProperties>
</file>